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33.6\Zaisei\財務書類作成支援業務委託_納品\R7\03 附属明細\"/>
    </mc:Choice>
  </mc:AlternateContent>
  <bookViews>
    <workbookView xWindow="-105" yWindow="0" windowWidth="14610" windowHeight="15585"/>
  </bookViews>
  <sheets>
    <sheet name="有形固定資産の明細" sheetId="1" r:id="rId1"/>
    <sheet name="有形固定資産に係る行政目的別の明細" sheetId="2" r:id="rId2"/>
  </sheets>
  <externalReferences>
    <externalReference r:id="rId3"/>
  </externalReferences>
  <definedNames>
    <definedName name="_xlnm.Print_Area" localSheetId="1">有形固定資産に係る行政目的別の明細!$A$1:$I$23</definedName>
    <definedName name="_xlnm.Print_Titles" localSheetId="1">有形固定資産に係る行政目的別の明細!$1:$5</definedName>
    <definedName name="_xlnm.Print_Titles" localSheetId="0">有形固定資産の明細!$1:$5</definedName>
    <definedName name="会計名">#REF!</definedName>
    <definedName name="基金合計">[1]基金の明細!#REF!</definedName>
    <definedName name="国県等補助金合計">[1]財源の明細!$E$29</definedName>
    <definedName name="団体名">#REF!</definedName>
    <definedName name="投資及び出資金">[1]投資及び出資金の明細!#REF!</definedName>
    <definedName name="投資損失引当金">[1]投資及び出資金の明細!#REF!</definedName>
    <definedName name="年度">#REF!</definedName>
    <definedName name="判定_目的資産">有形固定資産に係る行政目的別の明細!$K$5</definedName>
    <definedName name="補助金合計">[1]補助金等の明細!$D$16</definedName>
    <definedName name="列番号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22" i="2"/>
  <c r="H20" i="2"/>
  <c r="H19" i="2"/>
  <c r="H18" i="2"/>
  <c r="H17" i="2"/>
  <c r="H16" i="2"/>
  <c r="H10" i="2"/>
  <c r="H9" i="2"/>
  <c r="H8" i="2"/>
  <c r="H7" i="2"/>
  <c r="H6" i="2"/>
  <c r="G23" i="2"/>
  <c r="F23" i="2"/>
  <c r="E23" i="2"/>
  <c r="D23" i="2"/>
  <c r="C23" i="2"/>
  <c r="B23" i="2"/>
  <c r="G16" i="2"/>
  <c r="F16" i="2"/>
  <c r="E16" i="2"/>
  <c r="D16" i="2"/>
  <c r="C16" i="2"/>
  <c r="B16" i="2"/>
  <c r="G6" i="2"/>
  <c r="F6" i="2"/>
  <c r="E6" i="2"/>
  <c r="D6" i="2"/>
  <c r="C6" i="2"/>
  <c r="B6" i="2"/>
  <c r="H20" i="1"/>
  <c r="E20" i="1"/>
  <c r="H23" i="1"/>
  <c r="H16" i="1"/>
  <c r="E18" i="1"/>
  <c r="E22" i="1"/>
  <c r="H22" i="1" s="1"/>
  <c r="E19" i="1"/>
  <c r="E17" i="1"/>
  <c r="H17" i="1" s="1"/>
  <c r="E9" i="1"/>
  <c r="H9" i="1" s="1"/>
  <c r="H8" i="1"/>
  <c r="E7" i="1"/>
  <c r="H19" i="1"/>
  <c r="H18" i="1"/>
  <c r="H10" i="1"/>
  <c r="H7" i="1"/>
  <c r="G6" i="1"/>
  <c r="F6" i="1"/>
  <c r="D6" i="1"/>
  <c r="D23" i="1" s="1"/>
  <c r="C6" i="1"/>
  <c r="G16" i="1"/>
  <c r="F16" i="1"/>
  <c r="E16" i="1"/>
  <c r="D16" i="1"/>
  <c r="C16" i="1"/>
  <c r="G23" i="1"/>
  <c r="B16" i="1"/>
  <c r="B23" i="1" s="1"/>
  <c r="B6" i="1"/>
  <c r="I2" i="2"/>
  <c r="A3" i="2"/>
  <c r="I4" i="2"/>
  <c r="E6" i="1" l="1"/>
  <c r="E23" i="1" s="1"/>
  <c r="H6" i="1"/>
  <c r="F23" i="1"/>
  <c r="C23" i="1"/>
</calcChain>
</file>

<file path=xl/sharedStrings.xml><?xml version="1.0" encoding="utf-8"?>
<sst xmlns="http://schemas.openxmlformats.org/spreadsheetml/2006/main" count="206" uniqueCount="37">
  <si>
    <t>有形固定資産の明細</t>
  </si>
  <si>
    <t>自治体名：蓮田市</t>
  </si>
  <si>
    <t>会計：全体会計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</si>
  <si>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</si>
  <si>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</si>
  <si>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</si>
  <si>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</si>
  <si>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</si>
  <si>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</si>
  <si>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</si>
  <si>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</si>
  <si>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</si>
  <si>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</si>
  <si>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</si>
  <si>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</si>
  <si>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</si>
  <si>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</si>
  <si>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</si>
  <si>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</si>
  <si>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</si>
  <si>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</si>
  <si>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</si>
  <si>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</si>
  <si>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</si>
  <si>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（単位：千円）</t>
    <rPh sb="4" eb="5">
      <t>セン</t>
    </rPh>
    <phoneticPr fontId="5"/>
  </si>
  <si>
    <t>-</t>
  </si>
  <si>
    <t>年度：令和6年度</t>
    <phoneticPr fontId="5"/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</si>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</sst>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,;\-#,##0,;&quot;-&quot;"/>
    <numFmt numFmtId="177" formatCode=";;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0" xfId="0" applyNumberFormat="1" applyFont="1"/>
    <xf numFmtId="176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77" fontId="3" fillId="0" borderId="0" xfId="0" applyNumberFormat="1" applyFont="1"/>
    <xf numFmtId="3" fontId="3" fillId="0" borderId="5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3646;&#26126;&#32048;&#26360;_&#19968;&#33324;&#20250;&#35336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(BS)"/>
      <sheetName val="有形固定資産の明細"/>
      <sheetName val="有形固定資産に係る行政目的別の明細"/>
      <sheetName val="投資及び出資金の明細"/>
      <sheetName val="基金の明細"/>
      <sheetName val="貸付金の明細"/>
      <sheetName val="長期延滞債権の明細"/>
      <sheetName val="未収金の明細"/>
      <sheetName val="地方債等（借入先別）の明細"/>
      <sheetName val="地方債等の明細"/>
      <sheetName val="引当金の明細"/>
      <sheetName val="補助金等の明細"/>
      <sheetName val="財源の明細"/>
      <sheetName val="財源情報の明細"/>
      <sheetName val="資金の明細"/>
    </sheetNames>
    <sheetDataSet>
      <sheetData sheetId="0"/>
      <sheetData sheetId="1">
        <row r="4">
          <cell r="H4" t="str">
            <v>（単位：千円）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D16">
            <v>4703611296</v>
          </cell>
        </row>
      </sheetData>
      <sheetData sheetId="12">
        <row r="29">
          <cell r="E29">
            <v>5848325998</v>
          </cell>
        </row>
      </sheetData>
      <sheetData sheetId="13"/>
      <sheetData sheetId="14"/>
    </sheetDataSet>
  </externalBook>
</externalLink>
</file>

<file path=xl/tables/table1.xml><?xml version="1.0" encoding="utf-8"?>
<table xmlns="http://schemas.openxmlformats.org/spreadsheetml/2006/main" id="1" name="有形固定資産に係る行政目的別の明細" displayName="有形固定資産に係る行政目的別の明細" ref="A5:I23" totalsRowShown="0" headerRowDxfId="13" dataDxfId="11" headerRowBorderDxfId="12" tableBorderDxfId="10" totalsRowBorderDxfId="9">
  <autoFilter ref="A5:I23"/>
  <tableColumns count="9">
    <tableColumn id="1" name="区分" dataDxfId="8"/>
    <tableColumn id="2" name="生活インフラ・_x000d__x000a_国土保全" dataDxfId="7"/>
    <tableColumn id="3" name="教育" dataDxfId="6"/>
    <tableColumn id="4" name="福祉" dataDxfId="5"/>
    <tableColumn id="5" name="環境衛生" dataDxfId="4"/>
    <tableColumn id="6" name="産業振興" dataDxfId="3"/>
    <tableColumn id="7" name="消防" dataDxfId="2"/>
    <tableColumn id="8" name="総務" dataDxfId="1"/>
    <tableColumn id="9" name="合計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sqref="A1:H1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26</v>
      </c>
    </row>
    <row r="3" spans="1:8" ht="13.5" x14ac:dyDescent="0.15">
      <c r="A3" s="1" t="s">
        <v>2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24</v>
      </c>
    </row>
    <row r="5" spans="1:8" ht="33.75" x14ac:dyDescent="0.15">
      <c r="A5" s="4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 x14ac:dyDescent="0.15">
      <c r="A6" s="5" t="s">
        <v>11</v>
      </c>
      <c r="B6" s="7">
        <f>SUM(B7:B15)</f>
        <v>54967492123</v>
      </c>
      <c r="C6" s="7">
        <f t="shared" ref="C6:H6" si="0">SUM(C7:C15)</f>
        <v>609543823</v>
      </c>
      <c r="D6" s="7">
        <f t="shared" si="0"/>
        <v>9048918</v>
      </c>
      <c r="E6" s="7">
        <f t="shared" si="0"/>
        <v>55567987028</v>
      </c>
      <c r="F6" s="7">
        <f t="shared" si="0"/>
        <v>22407777353</v>
      </c>
      <c r="G6" s="7">
        <f t="shared" si="0"/>
        <v>714994291</v>
      </c>
      <c r="H6" s="7">
        <f t="shared" si="0"/>
        <v>33160209675</v>
      </c>
    </row>
    <row r="7" spans="1:8" x14ac:dyDescent="0.15">
      <c r="A7" s="5" t="s">
        <v>12</v>
      </c>
      <c r="B7" s="7">
        <v>20130457277</v>
      </c>
      <c r="C7" s="7">
        <v>47418823</v>
      </c>
      <c r="D7" s="7">
        <v>120720</v>
      </c>
      <c r="E7" s="7">
        <f>B7+C7-D7</f>
        <v>20177755380</v>
      </c>
      <c r="F7" s="7" t="s">
        <v>25</v>
      </c>
      <c r="G7" s="7" t="s">
        <v>25</v>
      </c>
      <c r="H7" s="7">
        <f>E7</f>
        <v>20177755380</v>
      </c>
    </row>
    <row r="8" spans="1:8" x14ac:dyDescent="0.15">
      <c r="A8" s="5" t="s">
        <v>13</v>
      </c>
      <c r="B8" s="7">
        <v>3600000</v>
      </c>
      <c r="C8" s="7" t="s">
        <v>25</v>
      </c>
      <c r="D8" s="7" t="s">
        <v>25</v>
      </c>
      <c r="E8" s="7">
        <v>3600000</v>
      </c>
      <c r="F8" s="7" t="s">
        <v>25</v>
      </c>
      <c r="G8" s="7" t="s">
        <v>25</v>
      </c>
      <c r="H8" s="7">
        <f>E8</f>
        <v>3600000</v>
      </c>
    </row>
    <row r="9" spans="1:8" x14ac:dyDescent="0.15">
      <c r="A9" s="5" t="s">
        <v>14</v>
      </c>
      <c r="B9" s="7">
        <v>31871827855</v>
      </c>
      <c r="C9" s="7">
        <v>562125000</v>
      </c>
      <c r="D9" s="7">
        <v>8928198</v>
      </c>
      <c r="E9" s="7">
        <f>B9+C9-D9</f>
        <v>32425024657</v>
      </c>
      <c r="F9" s="7">
        <v>20083741470</v>
      </c>
      <c r="G9" s="7">
        <v>660719920</v>
      </c>
      <c r="H9" s="7">
        <f>E9-F9</f>
        <v>12341283187</v>
      </c>
    </row>
    <row r="10" spans="1:8" x14ac:dyDescent="0.15">
      <c r="A10" s="5" t="s">
        <v>15</v>
      </c>
      <c r="B10" s="7">
        <v>2961606991</v>
      </c>
      <c r="C10" s="7" t="s">
        <v>25</v>
      </c>
      <c r="D10" s="7" t="s">
        <v>25</v>
      </c>
      <c r="E10" s="7">
        <v>2961606991</v>
      </c>
      <c r="F10" s="7">
        <v>2324035883</v>
      </c>
      <c r="G10" s="7">
        <v>54274371</v>
      </c>
      <c r="H10" s="7">
        <f>E10-F10</f>
        <v>637571108</v>
      </c>
    </row>
    <row r="11" spans="1:8" x14ac:dyDescent="0.15">
      <c r="A11" s="5" t="s">
        <v>16</v>
      </c>
      <c r="B11" s="7" t="s">
        <v>25</v>
      </c>
      <c r="C11" s="7" t="s">
        <v>25</v>
      </c>
      <c r="D11" s="7" t="s">
        <v>25</v>
      </c>
      <c r="E11" s="7" t="s">
        <v>25</v>
      </c>
      <c r="F11" s="7" t="s">
        <v>25</v>
      </c>
      <c r="G11" s="7" t="s">
        <v>25</v>
      </c>
      <c r="H11" s="7" t="s">
        <v>25</v>
      </c>
    </row>
    <row r="12" spans="1:8" x14ac:dyDescent="0.15">
      <c r="A12" s="5" t="s">
        <v>17</v>
      </c>
      <c r="B12" s="7" t="s">
        <v>25</v>
      </c>
      <c r="C12" s="7" t="s">
        <v>25</v>
      </c>
      <c r="D12" s="7" t="s">
        <v>25</v>
      </c>
      <c r="E12" s="7" t="s">
        <v>25</v>
      </c>
      <c r="F12" s="7" t="s">
        <v>25</v>
      </c>
      <c r="G12" s="7" t="s">
        <v>25</v>
      </c>
      <c r="H12" s="7" t="s">
        <v>25</v>
      </c>
    </row>
    <row r="13" spans="1:8" x14ac:dyDescent="0.15">
      <c r="A13" s="5" t="s">
        <v>18</v>
      </c>
      <c r="B13" s="7" t="s">
        <v>25</v>
      </c>
      <c r="C13" s="7" t="s">
        <v>25</v>
      </c>
      <c r="D13" s="7" t="s">
        <v>25</v>
      </c>
      <c r="E13" s="7" t="s">
        <v>25</v>
      </c>
      <c r="F13" s="7" t="s">
        <v>25</v>
      </c>
      <c r="G13" s="7" t="s">
        <v>25</v>
      </c>
      <c r="H13" s="7" t="s">
        <v>25</v>
      </c>
    </row>
    <row r="14" spans="1:8" x14ac:dyDescent="0.15">
      <c r="A14" s="5" t="s">
        <v>19</v>
      </c>
      <c r="B14" s="7" t="s">
        <v>25</v>
      </c>
      <c r="C14" s="7" t="s">
        <v>25</v>
      </c>
      <c r="D14" s="7" t="s">
        <v>25</v>
      </c>
      <c r="E14" s="7" t="s">
        <v>25</v>
      </c>
      <c r="F14" s="7" t="s">
        <v>25</v>
      </c>
      <c r="G14" s="7" t="s">
        <v>25</v>
      </c>
      <c r="H14" s="7" t="s">
        <v>25</v>
      </c>
    </row>
    <row r="15" spans="1:8" x14ac:dyDescent="0.15">
      <c r="A15" s="5" t="s">
        <v>20</v>
      </c>
      <c r="B15" s="7" t="s">
        <v>25</v>
      </c>
      <c r="C15" s="7" t="s">
        <v>25</v>
      </c>
      <c r="D15" s="7" t="s">
        <v>25</v>
      </c>
      <c r="E15" s="7" t="s">
        <v>25</v>
      </c>
      <c r="F15" s="7" t="s">
        <v>25</v>
      </c>
      <c r="G15" s="7" t="s">
        <v>25</v>
      </c>
      <c r="H15" s="7" t="s">
        <v>25</v>
      </c>
    </row>
    <row r="16" spans="1:8" x14ac:dyDescent="0.15">
      <c r="A16" s="5" t="s">
        <v>21</v>
      </c>
      <c r="B16" s="7">
        <f>SUM(B17:B21)</f>
        <v>102544814072</v>
      </c>
      <c r="C16" s="7">
        <f t="shared" ref="C16:G16" si="1">SUM(C17:C21)</f>
        <v>769466859</v>
      </c>
      <c r="D16" s="7">
        <f t="shared" si="1"/>
        <v>16240175</v>
      </c>
      <c r="E16" s="7">
        <f t="shared" si="1"/>
        <v>103298040756</v>
      </c>
      <c r="F16" s="7">
        <f t="shared" si="1"/>
        <v>35891000311</v>
      </c>
      <c r="G16" s="7">
        <f t="shared" si="1"/>
        <v>1234616683</v>
      </c>
      <c r="H16" s="7">
        <f>SUM(H17:H21)</f>
        <v>67407040445</v>
      </c>
    </row>
    <row r="17" spans="1:8" x14ac:dyDescent="0.15">
      <c r="A17" s="5" t="s">
        <v>12</v>
      </c>
      <c r="B17" s="7">
        <v>34302257323</v>
      </c>
      <c r="C17" s="7">
        <v>1015355</v>
      </c>
      <c r="D17" s="7">
        <v>12200175</v>
      </c>
      <c r="E17" s="7">
        <f>B17+C17-D17</f>
        <v>34291072503</v>
      </c>
      <c r="F17" s="7" t="s">
        <v>25</v>
      </c>
      <c r="G17" s="7" t="s">
        <v>25</v>
      </c>
      <c r="H17" s="7">
        <f>E17</f>
        <v>34291072503</v>
      </c>
    </row>
    <row r="18" spans="1:8" x14ac:dyDescent="0.15">
      <c r="A18" s="5" t="s">
        <v>14</v>
      </c>
      <c r="B18" s="7">
        <v>1176503381</v>
      </c>
      <c r="C18" s="7" t="s">
        <v>25</v>
      </c>
      <c r="D18" s="7" t="s">
        <v>25</v>
      </c>
      <c r="E18" s="7">
        <f>B18</f>
        <v>1176503381</v>
      </c>
      <c r="F18" s="7">
        <v>833782416</v>
      </c>
      <c r="G18" s="7">
        <v>27830746</v>
      </c>
      <c r="H18" s="7">
        <f>E18-F18</f>
        <v>342720965</v>
      </c>
    </row>
    <row r="19" spans="1:8" x14ac:dyDescent="0.15">
      <c r="A19" s="5" t="s">
        <v>15</v>
      </c>
      <c r="B19" s="7">
        <v>67066053368</v>
      </c>
      <c r="C19" s="7">
        <v>716630925</v>
      </c>
      <c r="D19" s="7">
        <v>4040000</v>
      </c>
      <c r="E19" s="7">
        <f>B19+C19-D19</f>
        <v>67778644293</v>
      </c>
      <c r="F19" s="7">
        <v>35023682821</v>
      </c>
      <c r="G19" s="7">
        <v>1206785937</v>
      </c>
      <c r="H19" s="7">
        <f>E19-F19</f>
        <v>32754961472</v>
      </c>
    </row>
    <row r="20" spans="1:8" x14ac:dyDescent="0.15">
      <c r="A20" s="5" t="s">
        <v>19</v>
      </c>
      <c r="B20" s="7" t="s">
        <v>36</v>
      </c>
      <c r="C20" s="7">
        <v>51820579</v>
      </c>
      <c r="D20" s="7" t="s">
        <v>25</v>
      </c>
      <c r="E20" s="7">
        <f>C20</f>
        <v>51820579</v>
      </c>
      <c r="F20" s="7">
        <v>33535074</v>
      </c>
      <c r="G20" s="7" t="s">
        <v>25</v>
      </c>
      <c r="H20" s="7">
        <f>E20-F20</f>
        <v>18285505</v>
      </c>
    </row>
    <row r="21" spans="1:8" x14ac:dyDescent="0.15">
      <c r="A21" s="5" t="s">
        <v>20</v>
      </c>
      <c r="B21" s="7" t="s">
        <v>25</v>
      </c>
      <c r="C21" s="7" t="s">
        <v>25</v>
      </c>
      <c r="D21" s="7" t="s">
        <v>25</v>
      </c>
      <c r="E21" s="7" t="s">
        <v>25</v>
      </c>
      <c r="F21" s="7" t="s">
        <v>25</v>
      </c>
      <c r="G21" s="7" t="s">
        <v>25</v>
      </c>
      <c r="H21" s="7" t="s">
        <v>25</v>
      </c>
    </row>
    <row r="22" spans="1:8" x14ac:dyDescent="0.15">
      <c r="A22" s="5" t="s">
        <v>22</v>
      </c>
      <c r="B22" s="7">
        <v>7144142253</v>
      </c>
      <c r="C22" s="7">
        <v>85015378</v>
      </c>
      <c r="D22" s="7">
        <v>12575861</v>
      </c>
      <c r="E22" s="7">
        <f>B22+C22-D22</f>
        <v>7216581770</v>
      </c>
      <c r="F22" s="7">
        <v>6008536667</v>
      </c>
      <c r="G22" s="7">
        <v>186767106</v>
      </c>
      <c r="H22" s="7">
        <f>E22-F22</f>
        <v>1208045103</v>
      </c>
    </row>
    <row r="23" spans="1:8" x14ac:dyDescent="0.15">
      <c r="A23" s="5" t="s">
        <v>23</v>
      </c>
      <c r="B23" s="7">
        <f>B22+B16+B6</f>
        <v>164656448448</v>
      </c>
      <c r="C23" s="7">
        <f t="shared" ref="C23:G23" si="2">C22+C16+C6</f>
        <v>1464026060</v>
      </c>
      <c r="D23" s="7">
        <f t="shared" si="2"/>
        <v>37864954</v>
      </c>
      <c r="E23" s="7">
        <f t="shared" si="2"/>
        <v>166082609554</v>
      </c>
      <c r="F23" s="7">
        <f t="shared" si="2"/>
        <v>64307314331</v>
      </c>
      <c r="G23" s="7">
        <f t="shared" si="2"/>
        <v>2136378080</v>
      </c>
      <c r="H23" s="7">
        <f>H22+H16+H6</f>
        <v>101775295223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zoomScaleSheetLayoutView="100" workbookViewId="0">
      <selection sqref="A1:I1"/>
    </sheetView>
  </sheetViews>
  <sheetFormatPr defaultColWidth="8.875" defaultRowHeight="11.25" x14ac:dyDescent="0.15"/>
  <cols>
    <col min="1" max="1" width="30.875" style="6" customWidth="1"/>
    <col min="2" max="9" width="15.875" style="6" customWidth="1"/>
    <col min="10" max="10" width="2.625" style="6" customWidth="1"/>
    <col min="11" max="11" width="15.875" style="6" customWidth="1"/>
    <col min="12" max="16384" width="8.875" style="6"/>
  </cols>
  <sheetData>
    <row r="1" spans="1:12" ht="21" x14ac:dyDescent="0.15">
      <c r="A1" s="21" t="s">
        <v>27</v>
      </c>
      <c r="B1" s="21"/>
      <c r="C1" s="21"/>
      <c r="D1" s="21"/>
      <c r="E1" s="21"/>
      <c r="F1" s="21"/>
      <c r="G1" s="21"/>
      <c r="H1" s="21"/>
      <c r="I1" s="21"/>
    </row>
    <row r="2" spans="1:12" ht="13.5" x14ac:dyDescent="0.15">
      <c r="A2" s="8" t="s">
        <v>1</v>
      </c>
      <c r="B2" s="1"/>
      <c r="C2" s="1"/>
      <c r="D2" s="1"/>
      <c r="E2" s="1"/>
      <c r="F2" s="1"/>
      <c r="G2" s="1"/>
      <c r="H2" s="1"/>
      <c r="I2" s="9" t="str">
        <f>有形固定資産の明細!H2</f>
        <v>年度：令和6年度</v>
      </c>
    </row>
    <row r="3" spans="1:12" ht="13.5" x14ac:dyDescent="0.15">
      <c r="A3" s="8" t="str">
        <f>有形固定資産の明細!A3</f>
        <v>会計：全体会計</v>
      </c>
      <c r="B3" s="1"/>
      <c r="C3" s="1"/>
      <c r="D3" s="1"/>
      <c r="E3" s="1"/>
      <c r="F3" s="1"/>
      <c r="G3" s="1"/>
      <c r="H3" s="1"/>
      <c r="I3" s="1"/>
    </row>
    <row r="4" spans="1:12" ht="13.5" x14ac:dyDescent="0.15">
      <c r="A4" s="1"/>
      <c r="B4" s="1"/>
      <c r="C4" s="1"/>
      <c r="D4" s="1"/>
      <c r="E4" s="1"/>
      <c r="F4" s="1"/>
      <c r="G4" s="1"/>
      <c r="H4" s="1"/>
      <c r="I4" s="3" t="str">
        <f>[1]有形固定資産の明細!$H$4</f>
        <v>（単位：千円）</v>
      </c>
    </row>
    <row r="5" spans="1:12" ht="22.5" x14ac:dyDescent="0.15">
      <c r="A5" s="10" t="s">
        <v>3</v>
      </c>
      <c r="B5" s="11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3" t="s">
        <v>23</v>
      </c>
      <c r="K5" s="14" t="b">
        <v>1</v>
      </c>
    </row>
    <row r="6" spans="1:12" x14ac:dyDescent="0.15">
      <c r="A6" s="15" t="s">
        <v>11</v>
      </c>
      <c r="B6" s="16">
        <f>SUM(B7:B15)</f>
        <v>446063727</v>
      </c>
      <c r="C6" s="16">
        <f t="shared" ref="C6:G6" si="0">SUM(C7:C15)</f>
        <v>21529321105</v>
      </c>
      <c r="D6" s="16">
        <f t="shared" si="0"/>
        <v>3185673905</v>
      </c>
      <c r="E6" s="16">
        <f t="shared" si="0"/>
        <v>1015410693</v>
      </c>
      <c r="F6" s="16">
        <f t="shared" si="0"/>
        <v>191442319</v>
      </c>
      <c r="G6" s="16">
        <f t="shared" si="0"/>
        <v>1021907277</v>
      </c>
      <c r="H6" s="16">
        <f>有形固定資産に係る行政目的別の明細[[#This Row],[合計]]-SUM(B6:G6)</f>
        <v>5770390649</v>
      </c>
      <c r="I6" s="17">
        <v>33160209675</v>
      </c>
      <c r="K6" s="14" t="b">
        <v>1</v>
      </c>
      <c r="L6" s="6" t="s">
        <v>35</v>
      </c>
    </row>
    <row r="7" spans="1:12" x14ac:dyDescent="0.15">
      <c r="A7" s="15" t="s">
        <v>12</v>
      </c>
      <c r="B7" s="16">
        <v>340831415</v>
      </c>
      <c r="C7" s="16">
        <v>12416829433</v>
      </c>
      <c r="D7" s="16">
        <v>1779184363</v>
      </c>
      <c r="E7" s="16">
        <v>13556250</v>
      </c>
      <c r="F7" s="16">
        <v>111865564</v>
      </c>
      <c r="G7" s="16">
        <v>544070786</v>
      </c>
      <c r="H7" s="16">
        <f>有形固定資産に係る行政目的別の明細[[#This Row],[合計]]-SUM(B7:G7)</f>
        <v>4971417569</v>
      </c>
      <c r="I7" s="17">
        <v>20177755380</v>
      </c>
      <c r="K7" s="14" t="b">
        <v>1</v>
      </c>
      <c r="L7" s="6" t="s">
        <v>35</v>
      </c>
    </row>
    <row r="8" spans="1:12" x14ac:dyDescent="0.15">
      <c r="A8" s="15" t="s">
        <v>13</v>
      </c>
      <c r="B8" s="16" t="s">
        <v>25</v>
      </c>
      <c r="C8" s="16">
        <v>3600000</v>
      </c>
      <c r="D8" s="16" t="s">
        <v>25</v>
      </c>
      <c r="E8" s="16" t="s">
        <v>25</v>
      </c>
      <c r="F8" s="16" t="s">
        <v>25</v>
      </c>
      <c r="G8" s="16" t="s">
        <v>25</v>
      </c>
      <c r="H8" s="16">
        <f>有形固定資産に係る行政目的別の明細[[#This Row],[合計]]-SUM(B8:G8)</f>
        <v>0</v>
      </c>
      <c r="I8" s="17">
        <v>3600000</v>
      </c>
      <c r="K8" s="14" t="b">
        <v>1</v>
      </c>
      <c r="L8" s="6" t="s">
        <v>35</v>
      </c>
    </row>
    <row r="9" spans="1:12" x14ac:dyDescent="0.15">
      <c r="A9" s="15" t="s">
        <v>14</v>
      </c>
      <c r="B9" s="16">
        <v>78033522</v>
      </c>
      <c r="C9" s="16">
        <v>8677309687</v>
      </c>
      <c r="D9" s="16">
        <v>1308424570</v>
      </c>
      <c r="E9" s="16">
        <v>1000887141</v>
      </c>
      <c r="F9" s="16">
        <v>57242786</v>
      </c>
      <c r="G9" s="16">
        <v>428903024</v>
      </c>
      <c r="H9" s="16">
        <f>有形固定資産に係る行政目的別の明細[[#This Row],[合計]]-SUM(B9:G9)</f>
        <v>790482457</v>
      </c>
      <c r="I9" s="17">
        <v>12341283187</v>
      </c>
      <c r="K9" s="14" t="b">
        <v>1</v>
      </c>
      <c r="L9" s="6" t="s">
        <v>35</v>
      </c>
    </row>
    <row r="10" spans="1:12" x14ac:dyDescent="0.15">
      <c r="A10" s="15" t="s">
        <v>15</v>
      </c>
      <c r="B10" s="16">
        <v>27198790</v>
      </c>
      <c r="C10" s="16">
        <v>431581985</v>
      </c>
      <c r="D10" s="16">
        <v>98064972</v>
      </c>
      <c r="E10" s="16">
        <v>967302</v>
      </c>
      <c r="F10" s="16">
        <v>22333969</v>
      </c>
      <c r="G10" s="16">
        <v>48933467</v>
      </c>
      <c r="H10" s="16">
        <f>有形固定資産に係る行政目的別の明細[[#This Row],[合計]]-SUM(B10:G10)</f>
        <v>8490623</v>
      </c>
      <c r="I10" s="17">
        <v>637571108</v>
      </c>
      <c r="K10" s="14" t="b">
        <v>1</v>
      </c>
      <c r="L10" s="6" t="s">
        <v>35</v>
      </c>
    </row>
    <row r="11" spans="1:12" x14ac:dyDescent="0.15">
      <c r="A11" s="15" t="s">
        <v>16</v>
      </c>
      <c r="B11" s="16" t="s">
        <v>25</v>
      </c>
      <c r="C11" s="16" t="s">
        <v>25</v>
      </c>
      <c r="D11" s="16" t="s">
        <v>25</v>
      </c>
      <c r="E11" s="16" t="s">
        <v>25</v>
      </c>
      <c r="F11" s="16" t="s">
        <v>25</v>
      </c>
      <c r="G11" s="16" t="s">
        <v>25</v>
      </c>
      <c r="H11" s="16" t="s">
        <v>36</v>
      </c>
      <c r="I11" s="17" t="s">
        <v>25</v>
      </c>
      <c r="K11" s="14" t="b">
        <v>1</v>
      </c>
      <c r="L11" s="6" t="s">
        <v>35</v>
      </c>
    </row>
    <row r="12" spans="1:12" x14ac:dyDescent="0.15">
      <c r="A12" s="15" t="s">
        <v>17</v>
      </c>
      <c r="B12" s="16" t="s">
        <v>25</v>
      </c>
      <c r="C12" s="16" t="s">
        <v>25</v>
      </c>
      <c r="D12" s="16" t="s">
        <v>25</v>
      </c>
      <c r="E12" s="16" t="s">
        <v>25</v>
      </c>
      <c r="F12" s="16" t="s">
        <v>25</v>
      </c>
      <c r="G12" s="16" t="s">
        <v>25</v>
      </c>
      <c r="H12" s="16" t="s">
        <v>36</v>
      </c>
      <c r="I12" s="17" t="s">
        <v>25</v>
      </c>
      <c r="K12" s="14" t="b">
        <v>1</v>
      </c>
      <c r="L12" s="6" t="s">
        <v>35</v>
      </c>
    </row>
    <row r="13" spans="1:12" x14ac:dyDescent="0.15">
      <c r="A13" s="15" t="s">
        <v>18</v>
      </c>
      <c r="B13" s="16" t="s">
        <v>25</v>
      </c>
      <c r="C13" s="16" t="s">
        <v>25</v>
      </c>
      <c r="D13" s="16" t="s">
        <v>25</v>
      </c>
      <c r="E13" s="16" t="s">
        <v>25</v>
      </c>
      <c r="F13" s="16" t="s">
        <v>25</v>
      </c>
      <c r="G13" s="16" t="s">
        <v>25</v>
      </c>
      <c r="H13" s="16" t="s">
        <v>36</v>
      </c>
      <c r="I13" s="17" t="s">
        <v>25</v>
      </c>
      <c r="K13" s="14" t="b">
        <v>1</v>
      </c>
      <c r="L13" s="6" t="s">
        <v>35</v>
      </c>
    </row>
    <row r="14" spans="1:12" x14ac:dyDescent="0.15">
      <c r="A14" s="15" t="s">
        <v>19</v>
      </c>
      <c r="B14" s="16" t="s">
        <v>25</v>
      </c>
      <c r="C14" s="16" t="s">
        <v>25</v>
      </c>
      <c r="D14" s="16" t="s">
        <v>25</v>
      </c>
      <c r="E14" s="16" t="s">
        <v>25</v>
      </c>
      <c r="F14" s="16" t="s">
        <v>25</v>
      </c>
      <c r="G14" s="16" t="s">
        <v>25</v>
      </c>
      <c r="H14" s="16" t="s">
        <v>36</v>
      </c>
      <c r="I14" s="17" t="s">
        <v>25</v>
      </c>
      <c r="K14" s="14" t="b">
        <v>1</v>
      </c>
      <c r="L14" s="6" t="s">
        <v>35</v>
      </c>
    </row>
    <row r="15" spans="1:12" x14ac:dyDescent="0.15">
      <c r="A15" s="15" t="s">
        <v>20</v>
      </c>
      <c r="B15" s="16" t="s">
        <v>25</v>
      </c>
      <c r="C15" s="16" t="s">
        <v>25</v>
      </c>
      <c r="D15" s="16" t="s">
        <v>25</v>
      </c>
      <c r="E15" s="16" t="s">
        <v>25</v>
      </c>
      <c r="F15" s="16" t="s">
        <v>25</v>
      </c>
      <c r="G15" s="16" t="s">
        <v>25</v>
      </c>
      <c r="H15" s="16" t="s">
        <v>36</v>
      </c>
      <c r="I15" s="17" t="s">
        <v>25</v>
      </c>
      <c r="K15" s="14" t="b">
        <v>1</v>
      </c>
      <c r="L15" s="6" t="s">
        <v>35</v>
      </c>
    </row>
    <row r="16" spans="1:12" x14ac:dyDescent="0.15">
      <c r="A16" s="15" t="s">
        <v>21</v>
      </c>
      <c r="B16" s="16">
        <f>SUM(B17:B21)</f>
        <v>67206288371</v>
      </c>
      <c r="C16" s="16">
        <f t="shared" ref="C16:G16" si="1">SUM(C17:C21)</f>
        <v>156827214</v>
      </c>
      <c r="D16" s="16">
        <f t="shared" si="1"/>
        <v>0</v>
      </c>
      <c r="E16" s="16">
        <f t="shared" si="1"/>
        <v>0</v>
      </c>
      <c r="F16" s="16">
        <f t="shared" si="1"/>
        <v>24624000</v>
      </c>
      <c r="G16" s="16">
        <f t="shared" si="1"/>
        <v>0</v>
      </c>
      <c r="H16" s="16">
        <f>有形固定資産に係る行政目的別の明細[[#This Row],[合計]]-SUM(B16:G16)</f>
        <v>19300860</v>
      </c>
      <c r="I16" s="17">
        <v>67407040445</v>
      </c>
      <c r="K16" s="14" t="b">
        <v>1</v>
      </c>
      <c r="L16" s="6" t="s">
        <v>35</v>
      </c>
    </row>
    <row r="17" spans="1:12" x14ac:dyDescent="0.15">
      <c r="A17" s="15" t="s">
        <v>12</v>
      </c>
      <c r="B17" s="16">
        <v>34219093918</v>
      </c>
      <c r="C17" s="16">
        <v>70963230</v>
      </c>
      <c r="D17" s="16" t="s">
        <v>25</v>
      </c>
      <c r="E17" s="16" t="s">
        <v>25</v>
      </c>
      <c r="F17" s="16" t="s">
        <v>25</v>
      </c>
      <c r="G17" s="16" t="s">
        <v>25</v>
      </c>
      <c r="H17" s="16">
        <f>有形固定資産に係る行政目的別の明細[[#This Row],[合計]]-SUM(B17:G17)</f>
        <v>1015355</v>
      </c>
      <c r="I17" s="17">
        <v>34291072503</v>
      </c>
      <c r="K17" s="14" t="b">
        <v>1</v>
      </c>
      <c r="L17" s="6" t="s">
        <v>35</v>
      </c>
    </row>
    <row r="18" spans="1:12" x14ac:dyDescent="0.15">
      <c r="A18" s="15" t="s">
        <v>14</v>
      </c>
      <c r="B18" s="16">
        <v>342720965</v>
      </c>
      <c r="C18" s="16" t="s">
        <v>25</v>
      </c>
      <c r="D18" s="16" t="s">
        <v>25</v>
      </c>
      <c r="E18" s="16" t="s">
        <v>25</v>
      </c>
      <c r="F18" s="16" t="s">
        <v>25</v>
      </c>
      <c r="G18" s="16" t="s">
        <v>25</v>
      </c>
      <c r="H18" s="16">
        <f>有形固定資産に係る行政目的別の明細[[#This Row],[合計]]-SUM(B18:G18)</f>
        <v>0</v>
      </c>
      <c r="I18" s="17">
        <v>342720965</v>
      </c>
      <c r="K18" s="14" t="b">
        <v>1</v>
      </c>
      <c r="L18" s="6" t="s">
        <v>35</v>
      </c>
    </row>
    <row r="19" spans="1:12" x14ac:dyDescent="0.15">
      <c r="A19" s="15" t="s">
        <v>15</v>
      </c>
      <c r="B19" s="16">
        <v>32644473488</v>
      </c>
      <c r="C19" s="16">
        <v>85863984</v>
      </c>
      <c r="D19" s="16" t="s">
        <v>25</v>
      </c>
      <c r="E19" s="16" t="s">
        <v>25</v>
      </c>
      <c r="F19" s="16">
        <v>24624000</v>
      </c>
      <c r="G19" s="16" t="s">
        <v>25</v>
      </c>
      <c r="H19" s="16">
        <f>有形固定資産に係る行政目的別の明細[[#This Row],[合計]]-SUM(B19:G19)</f>
        <v>0</v>
      </c>
      <c r="I19" s="17">
        <v>32754961472</v>
      </c>
      <c r="K19" s="14" t="b">
        <v>1</v>
      </c>
      <c r="L19" s="6" t="s">
        <v>35</v>
      </c>
    </row>
    <row r="20" spans="1:12" x14ac:dyDescent="0.15">
      <c r="A20" s="15" t="s">
        <v>19</v>
      </c>
      <c r="B20" s="16" t="s">
        <v>25</v>
      </c>
      <c r="C20" s="16" t="s">
        <v>25</v>
      </c>
      <c r="D20" s="16" t="s">
        <v>25</v>
      </c>
      <c r="E20" s="16" t="s">
        <v>25</v>
      </c>
      <c r="F20" s="16" t="s">
        <v>25</v>
      </c>
      <c r="G20" s="16" t="s">
        <v>25</v>
      </c>
      <c r="H20" s="16">
        <f>有形固定資産に係る行政目的別の明細[[#This Row],[合計]]-SUM(B20:G20)</f>
        <v>18285505</v>
      </c>
      <c r="I20" s="17">
        <v>18285505</v>
      </c>
      <c r="K20" s="14" t="b">
        <v>1</v>
      </c>
      <c r="L20" s="6" t="s">
        <v>35</v>
      </c>
    </row>
    <row r="21" spans="1:12" x14ac:dyDescent="0.15">
      <c r="A21" s="15" t="s">
        <v>20</v>
      </c>
      <c r="B21" s="16" t="s">
        <v>25</v>
      </c>
      <c r="C21" s="16" t="s">
        <v>25</v>
      </c>
      <c r="D21" s="16" t="s">
        <v>25</v>
      </c>
      <c r="E21" s="16" t="s">
        <v>25</v>
      </c>
      <c r="F21" s="16" t="s">
        <v>25</v>
      </c>
      <c r="G21" s="16" t="s">
        <v>25</v>
      </c>
      <c r="H21" s="16" t="s">
        <v>36</v>
      </c>
      <c r="I21" s="17" t="s">
        <v>25</v>
      </c>
      <c r="K21" s="14" t="b">
        <v>1</v>
      </c>
      <c r="L21" s="6" t="s">
        <v>35</v>
      </c>
    </row>
    <row r="22" spans="1:12" x14ac:dyDescent="0.15">
      <c r="A22" s="15" t="s">
        <v>22</v>
      </c>
      <c r="B22" s="16">
        <v>910022217</v>
      </c>
      <c r="C22" s="16">
        <v>137812624</v>
      </c>
      <c r="D22" s="16">
        <v>9039745</v>
      </c>
      <c r="E22" s="16">
        <v>411718</v>
      </c>
      <c r="F22" s="16">
        <v>983257</v>
      </c>
      <c r="G22" s="16">
        <v>125465225</v>
      </c>
      <c r="H22" s="16">
        <f>有形固定資産に係る行政目的別の明細[[#This Row],[合計]]-SUM(B22:G22)</f>
        <v>24310317</v>
      </c>
      <c r="I22" s="17">
        <v>1208045103</v>
      </c>
      <c r="K22" s="14" t="b">
        <v>1</v>
      </c>
      <c r="L22" s="6" t="s">
        <v>35</v>
      </c>
    </row>
    <row r="23" spans="1:12" x14ac:dyDescent="0.15">
      <c r="A23" s="18" t="s">
        <v>23</v>
      </c>
      <c r="B23" s="19">
        <f>B22+B16+B6</f>
        <v>68562374315</v>
      </c>
      <c r="C23" s="19">
        <f t="shared" ref="C23:G23" si="2">C22+C16+C6</f>
        <v>21823960943</v>
      </c>
      <c r="D23" s="19">
        <f t="shared" si="2"/>
        <v>3194713650</v>
      </c>
      <c r="E23" s="19">
        <f t="shared" si="2"/>
        <v>1015822411</v>
      </c>
      <c r="F23" s="19">
        <f t="shared" si="2"/>
        <v>217049576</v>
      </c>
      <c r="G23" s="19">
        <f t="shared" si="2"/>
        <v>1147372502</v>
      </c>
      <c r="H23" s="16">
        <f>有形固定資産に係る行政目的別の明細[[#This Row],[合計]]-SUM(B23:G23)</f>
        <v>5814001826</v>
      </c>
      <c r="I23" s="20">
        <v>101775295223</v>
      </c>
      <c r="K23" s="14" t="b">
        <v>1</v>
      </c>
      <c r="L23" s="6" t="s">
        <v>35</v>
      </c>
    </row>
  </sheetData>
  <mergeCells count="1">
    <mergeCell ref="A1:I1"/>
  </mergeCells>
  <phoneticPr fontId="5"/>
  <conditionalFormatting sqref="A6:I23">
    <cfRule type="expression" dxfId="17" priority="1">
      <formula>NOT($K6)</formula>
    </cfRule>
  </conditionalFormatting>
  <conditionalFormatting sqref="B6:I23">
    <cfRule type="expression" dxfId="16" priority="2" stopIfTrue="1">
      <formula>$I$4="（単位：百万円）"</formula>
    </cfRule>
    <cfRule type="expression" dxfId="15" priority="3" stopIfTrue="1">
      <formula>$I$4="（単位：円）"</formula>
    </cfRule>
    <cfRule type="expression" dxfId="14" priority="4" stopIfTrue="1">
      <formula>$I$4="（単位：千円）"</formula>
    </cfRule>
  </conditionalFormatting>
  <dataValidations count="1">
    <dataValidation type="list" allowBlank="1" showInputMessage="1" showErrorMessage="1" sqref="I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有形固定資産の明細</vt:lpstr>
      <vt:lpstr>有形固定資産に係る行政目的別の明細</vt:lpstr>
      <vt:lpstr>有形固定資産に係る行政目的別の明細!Print_Area</vt:lpstr>
      <vt:lpstr>有形固定資産に係る行政目的別の明細!Print_Titles</vt:lpstr>
      <vt:lpstr>有形固定資産の明細!Print_Titles</vt:lpstr>
      <vt:lpstr>判定_目的資産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飛澤 惇</dc:creator>
  <cp:lastModifiedBy>蓮田市</cp:lastModifiedBy>
  <dcterms:created xsi:type="dcterms:W3CDTF">2025-01-30T09:56:41Z</dcterms:created>
  <dcterms:modified xsi:type="dcterms:W3CDTF">2026-03-10T04:14:30Z</dcterms:modified>
</cp:coreProperties>
</file>